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AVEC TVA" sheetId="1" r:id="rId1"/>
    <sheet name="Feuil2" sheetId="2" r:id="rId2"/>
    <sheet name="Feuil3" sheetId="3" r:id="rId3"/>
  </sheets>
  <definedNames/>
  <calcPr fullCalcOnLoad="1"/>
</workbook>
</file>

<file path=xl/sharedStrings.xml><?xml version="1.0" encoding="utf-8"?>
<sst xmlns="http://schemas.openxmlformats.org/spreadsheetml/2006/main" count="47" uniqueCount="47">
  <si>
    <t>NOTE D'AUTEUR</t>
  </si>
  <si>
    <t>Note n° ……………. du …………/…..2015</t>
  </si>
  <si>
    <t>NOM DU DIFFUSEUR</t>
  </si>
  <si>
    <t>NOM DU RESPONSABLE</t>
  </si>
  <si>
    <t>ADRESSE COMPLETE</t>
  </si>
  <si>
    <t>N° de TVA INTRACOMMUNAUTAIRE</t>
  </si>
  <si>
    <t>N° SIRET</t>
  </si>
  <si>
    <t>Description des droits cédés</t>
  </si>
  <si>
    <t>Durée de la cession : ...... Ans</t>
  </si>
  <si>
    <t>Pour toute autre utilisation ou prolongation de la durée des cessions, me consulter</t>
  </si>
  <si>
    <t>Total de la rémunération artistique</t>
  </si>
  <si>
    <t>- Frais de mise en œuvre</t>
  </si>
  <si>
    <t xml:space="preserve">   - Gravure de médias</t>
  </si>
  <si>
    <t xml:space="preserve">   - Frais de déplacement</t>
  </si>
  <si>
    <t>TOTAL DES FRAIS DE MISE EN ŒUVRE</t>
  </si>
  <si>
    <t>TOTAL HT</t>
  </si>
  <si>
    <t>- TVA 10% sur la  cession de droits - Art. 279 g CGI</t>
  </si>
  <si>
    <t>- TVA 20%  sur les frais de production</t>
  </si>
  <si>
    <t>TOTAL TTC</t>
  </si>
  <si>
    <t>INCIDENCES SOCIALES</t>
  </si>
  <si>
    <t>Agessa (1,05% de la rémunération artistique HT)</t>
  </si>
  <si>
    <t xml:space="preserve">CSG : </t>
  </si>
  <si>
    <t xml:space="preserve">    - CSG déductible (5,10% de 98,25% de la rémunération artistique HT)</t>
  </si>
  <si>
    <t xml:space="preserve">   - CSG NON-déductible (2,4% de 98,25% de la rémunération artistique HT)</t>
  </si>
  <si>
    <t>TOTAL CSG</t>
  </si>
  <si>
    <t>CRDS (0,5% de 98,25% de la rémunération artistique HT)</t>
  </si>
  <si>
    <t>Contribution formation prof. (0,35% de la rémunération artistique HT)</t>
  </si>
  <si>
    <t>TOTAL DES INCIDENCES SOCIALES</t>
  </si>
  <si>
    <t>TOTAL NET A PAYER A L'AUTEUR</t>
  </si>
  <si>
    <t>(Total TTC  - incidences sociales)</t>
  </si>
  <si>
    <t>TOTAL A VERSER A L'AGESSA A L'AIDE DU BORDEREAU DE DECLARATION DIFFUSEUR</t>
  </si>
  <si>
    <t xml:space="preserve">- CSG, Ass.Sociales &amp; CRDS (voir décompte ci-dessus) </t>
  </si>
  <si>
    <t>- 1% diffuseur (arrondi à l'euro le + proche - valeur jamais nulle)</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</si>
  <si>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</si>
  <si>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</si>
  <si>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</si>
  <si>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</si>
  <si>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</si>
  <si>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 xml:space="preserve">- Droit de reproduction des photographies aux fins d'utilisation sur les supports suivants, limitativement énumérés : </t>
  </si>
  <si>
    <t>. Diffusion et reproduction sur site Internet du client à l'adresse www.client.com</t>
  </si>
  <si>
    <t>. Reproduction sur dépliant publicitaire - Tirage 500 exemplaires</t>
  </si>
  <si>
    <t>. Utilisation sur cartes de visite suivant modèle transmis - Tirage 1000 exemplaires</t>
  </si>
  <si>
    <t>Marc ARGENTIQUE</t>
  </si>
  <si>
    <t>Bld de l'Objectif 2 bte 8</t>
  </si>
  <si>
    <t>64100     Bayonne</t>
  </si>
  <si>
    <t>Numéro de sécurité sociale : 1 68 09 XXX XXX XX</t>
  </si>
  <si>
    <t xml:space="preserve">TVA :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</si>
</sst>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quot; €&quot;"/>
  </numFmts>
  <fonts count="28">
    <font>
      <sz val="11"/>
      <color indexed="8"/>
      <name val="Calibri"/>
      <family val="0"/>
    </font>
    <font>
      <sz val="12"/>
      <name val="Times New Roman"/>
      <family val="0"/>
    </font>
    <font>
      <sz val="11"/>
      <color indexed="62"/>
      <name val="Calibri"/>
      <family val="2"/>
    </font>
    <font>
      <sz val="11"/>
      <color indexed="9"/>
      <name val="Calibri"/>
      <family val="2"/>
    </font>
    <font>
      <sz val="10"/>
      <name val="Arial"/>
      <family val="2"/>
    </font>
    <font>
      <b/>
      <sz val="11"/>
      <color indexed="9"/>
      <name val="Calibri"/>
      <family val="2"/>
    </font>
    <font>
      <sz val="11"/>
      <color indexed="60"/>
      <name val="Calibri"/>
      <family val="2"/>
    </font>
    <font>
      <sz val="11"/>
      <color indexed="17"/>
      <name val="Calibri"/>
      <family val="2"/>
    </font>
    <font>
      <b/>
      <sz val="11"/>
      <color indexed="56"/>
      <name val="Calibri"/>
      <family val="2"/>
    </font>
    <font>
      <b/>
      <sz val="13"/>
      <color indexed="56"/>
      <name val="Calibri"/>
      <family val="2"/>
    </font>
    <font>
      <sz val="11"/>
      <color indexed="10"/>
      <name val="Calibri"/>
      <family val="2"/>
    </font>
    <font>
      <i/>
      <sz val="11"/>
      <color indexed="23"/>
      <name val="Calibri"/>
      <family val="2"/>
    </font>
    <font>
      <b/>
      <sz val="15"/>
      <color indexed="56"/>
      <name val="Calibri"/>
      <family val="2"/>
    </font>
    <font>
      <b/>
      <sz val="11"/>
      <color indexed="63"/>
      <name val="Calibri"/>
      <family val="2"/>
    </font>
    <font>
      <sz val="11"/>
      <color indexed="20"/>
      <name val="Calibri"/>
      <family val="2"/>
    </font>
    <font>
      <b/>
      <sz val="11"/>
      <color indexed="8"/>
      <name val="Calibri"/>
      <family val="2"/>
    </font>
    <font>
      <sz val="11"/>
      <color indexed="52"/>
      <name val="Calibri"/>
      <family val="2"/>
    </font>
    <font>
      <b/>
      <sz val="18"/>
      <color indexed="56"/>
      <name val="Cambria"/>
      <family val="1"/>
    </font>
    <font>
      <b/>
      <sz val="11"/>
      <color indexed="52"/>
      <name val="Calibri"/>
      <family val="2"/>
    </font>
    <font>
      <i/>
      <sz val="9"/>
      <color indexed="8"/>
      <name val="Calibri"/>
      <family val="2"/>
    </font>
    <font>
      <b/>
      <sz val="20"/>
      <color indexed="8"/>
      <name val="Calibri"/>
      <family val="2"/>
    </font>
    <font>
      <i/>
      <sz val="11"/>
      <color indexed="8"/>
      <name val="Calibri"/>
      <family val="2"/>
    </font>
    <font>
      <b/>
      <i/>
      <sz val="11"/>
      <color indexed="8"/>
      <name val="Calibri"/>
      <family val="2"/>
    </font>
    <font>
      <b/>
      <i/>
      <sz val="11"/>
      <color indexed="23"/>
      <name val="Calibri"/>
      <family val="2"/>
    </font>
    <font>
      <b/>
      <i/>
      <sz val="10"/>
      <color indexed="23"/>
      <name val="Calibri"/>
      <family val="2"/>
    </font>
    <font>
      <i/>
      <sz val="10"/>
      <color indexed="8"/>
      <name val="Calibri"/>
      <family val="2"/>
    </font>
    <font>
      <b/>
      <sz val="10"/>
      <color indexed="8"/>
      <name val="Calibri"/>
      <family val="2"/>
    </font>
    <font>
      <b/>
      <i/>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8" fillId="20" borderId="1" applyNumberFormat="0" applyAlignment="0" applyProtection="0"/>
    <xf numFmtId="0" fontId="16"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4" fillId="3" borderId="0" applyNumberFormat="0" applyBorder="0" applyAlignment="0" applyProtection="0"/>
    <xf numFmtId="43" fontId="4" fillId="0" borderId="0" applyFill="0" applyBorder="0" applyAlignment="0" applyProtection="0"/>
    <xf numFmtId="41" fontId="4" fillId="0" borderId="0" applyFill="0" applyBorder="0" applyAlignment="0" applyProtection="0"/>
    <xf numFmtId="44" fontId="4" fillId="0" borderId="0" applyFill="0" applyBorder="0" applyAlignment="0" applyProtection="0"/>
    <xf numFmtId="42" fontId="4" fillId="0" borderId="0" applyFill="0" applyBorder="0" applyAlignment="0" applyProtection="0"/>
    <xf numFmtId="0" fontId="6" fillId="22" borderId="0" applyNumberFormat="0" applyBorder="0" applyAlignment="0" applyProtection="0"/>
    <xf numFmtId="9" fontId="4" fillId="0" borderId="0" applyFill="0" applyBorder="0" applyAlignment="0" applyProtection="0"/>
    <xf numFmtId="0" fontId="7" fillId="4" borderId="0" applyNumberFormat="0" applyBorder="0" applyAlignment="0" applyProtection="0"/>
    <xf numFmtId="0" fontId="13" fillId="20" borderId="4"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2" fillId="0" borderId="5" applyNumberFormat="0" applyFill="0" applyAlignment="0" applyProtection="0"/>
    <xf numFmtId="0" fontId="9"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5" fillId="0" borderId="8" applyNumberFormat="0" applyFill="0" applyAlignment="0" applyProtection="0"/>
    <xf numFmtId="0" fontId="5" fillId="23" borderId="9" applyNumberFormat="0" applyAlignment="0" applyProtection="0"/>
  </cellStyleXfs>
  <cellXfs count="100">
    <xf numFmtId="0" fontId="0" fillId="0" borderId="0" xfId="0" applyAlignment="1">
      <alignment/>
    </xf>
    <xf numFmtId="0" fontId="0" fillId="0" borderId="0" xfId="0" applyFont="1" applyAlignment="1" applyProtection="1">
      <alignment/>
      <protection locked="0"/>
    </xf>
    <xf numFmtId="0" fontId="20" fillId="0" borderId="0" xfId="0" applyFont="1" applyAlignment="1" applyProtection="1">
      <alignment/>
      <protection locked="0"/>
    </xf>
    <xf numFmtId="0" fontId="15"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Border="1" applyAlignment="1">
      <alignment/>
    </xf>
    <xf numFmtId="0" fontId="0" fillId="0" borderId="13" xfId="0" applyFont="1" applyBorder="1" applyAlignment="1" applyProtection="1">
      <alignment/>
      <protection locked="0"/>
    </xf>
    <xf numFmtId="0" fontId="21"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0" fillId="0" borderId="0" xfId="0" applyAlignment="1" applyProtection="1">
      <alignment/>
      <protection locked="0"/>
    </xf>
    <xf numFmtId="0" fontId="0" fillId="0" borderId="0" xfId="0" applyBorder="1" applyAlignment="1">
      <alignment/>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76" fontId="10" fillId="0" borderId="19" xfId="0" applyNumberFormat="1" applyFont="1" applyFill="1" applyBorder="1" applyAlignment="1" applyProtection="1">
      <alignment/>
      <protection locked="0"/>
    </xf>
    <xf numFmtId="0" fontId="0" fillId="0" borderId="0" xfId="0" applyFill="1" applyBorder="1" applyAlignment="1">
      <alignment/>
    </xf>
    <xf numFmtId="176" fontId="15" fillId="0" borderId="20" xfId="0" applyNumberFormat="1" applyFont="1" applyFill="1" applyBorder="1" applyAlignment="1" applyProtection="1">
      <alignment/>
      <protection/>
    </xf>
    <xf numFmtId="0" fontId="21" fillId="0" borderId="13" xfId="0" applyFont="1"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176" fontId="0" fillId="0" borderId="18" xfId="0" applyNumberFormat="1" applyBorder="1" applyAlignment="1" applyProtection="1">
      <alignment/>
      <protection locked="0"/>
    </xf>
    <xf numFmtId="176" fontId="0" fillId="0" borderId="19" xfId="0" applyNumberFormat="1" applyBorder="1" applyAlignment="1" applyProtection="1">
      <alignment/>
      <protection locked="0"/>
    </xf>
    <xf numFmtId="0" fontId="0" fillId="0" borderId="0" xfId="0" applyBorder="1" applyAlignment="1" applyProtection="1">
      <alignment/>
      <protection/>
    </xf>
    <xf numFmtId="176" fontId="15" fillId="0" borderId="20" xfId="0" applyNumberFormat="1" applyFont="1" applyBorder="1" applyAlignment="1" applyProtection="1">
      <alignment/>
      <protection/>
    </xf>
    <xf numFmtId="0" fontId="0" fillId="0" borderId="13" xfId="0" applyBorder="1" applyAlignment="1">
      <alignment/>
    </xf>
    <xf numFmtId="0" fontId="0" fillId="0" borderId="13" xfId="0" applyBorder="1" applyAlignment="1" applyProtection="1">
      <alignment/>
      <protection/>
    </xf>
    <xf numFmtId="176" fontId="0" fillId="0" borderId="21" xfId="0" applyNumberFormat="1" applyBorder="1" applyAlignment="1" applyProtection="1">
      <alignment/>
      <protection/>
    </xf>
    <xf numFmtId="176" fontId="0" fillId="0" borderId="22" xfId="0" applyNumberFormat="1" applyBorder="1" applyAlignment="1" applyProtection="1">
      <alignment/>
      <protection/>
    </xf>
    <xf numFmtId="176" fontId="0" fillId="0" borderId="23" xfId="0" applyNumberFormat="1" applyBorder="1" applyAlignment="1" applyProtection="1">
      <alignment/>
      <protection/>
    </xf>
    <xf numFmtId="0" fontId="15" fillId="0" borderId="13" xfId="0" applyFont="1" applyBorder="1" applyAlignment="1">
      <alignment/>
    </xf>
    <xf numFmtId="0" fontId="0" fillId="0" borderId="15" xfId="0" applyBorder="1" applyAlignment="1">
      <alignment/>
    </xf>
    <xf numFmtId="0" fontId="0" fillId="0" borderId="16" xfId="0" applyBorder="1" applyAlignment="1">
      <alignment/>
    </xf>
    <xf numFmtId="176" fontId="0" fillId="0" borderId="16" xfId="0" applyNumberFormat="1" applyBorder="1" applyAlignment="1">
      <alignment/>
    </xf>
    <xf numFmtId="176" fontId="0" fillId="0" borderId="0" xfId="0" applyNumberFormat="1" applyAlignment="1">
      <alignment/>
    </xf>
    <xf numFmtId="177" fontId="0" fillId="0" borderId="0" xfId="0" applyNumberFormat="1" applyBorder="1" applyAlignment="1">
      <alignment/>
    </xf>
    <xf numFmtId="177" fontId="15" fillId="0" borderId="18" xfId="0" applyNumberFormat="1" applyFont="1" applyBorder="1" applyAlignment="1">
      <alignment/>
    </xf>
    <xf numFmtId="177" fontId="23" fillId="0" borderId="24" xfId="0" applyNumberFormat="1" applyFont="1" applyBorder="1" applyAlignment="1">
      <alignment/>
    </xf>
    <xf numFmtId="0" fontId="15" fillId="0" borderId="0" xfId="0" applyFont="1" applyBorder="1" applyAlignment="1">
      <alignment/>
    </xf>
    <xf numFmtId="177" fontId="15" fillId="0" borderId="0" xfId="0" applyNumberFormat="1" applyFont="1" applyBorder="1" applyAlignment="1">
      <alignment/>
    </xf>
    <xf numFmtId="0" fontId="19" fillId="0" borderId="13" xfId="0" applyFont="1" applyBorder="1" applyAlignment="1">
      <alignment/>
    </xf>
    <xf numFmtId="176" fontId="15" fillId="0" borderId="0" xfId="0" applyNumberFormat="1" applyFont="1" applyBorder="1" applyAlignment="1">
      <alignment/>
    </xf>
    <xf numFmtId="0" fontId="22" fillId="0" borderId="25" xfId="0" applyFont="1" applyBorder="1" applyAlignment="1">
      <alignment/>
    </xf>
    <xf numFmtId="0" fontId="0" fillId="0" borderId="26" xfId="0" applyBorder="1" applyAlignment="1">
      <alignment/>
    </xf>
    <xf numFmtId="177" fontId="15" fillId="0" borderId="26" xfId="0" applyNumberFormat="1" applyFont="1" applyBorder="1" applyAlignment="1">
      <alignment/>
    </xf>
    <xf numFmtId="0" fontId="0" fillId="0" borderId="27" xfId="0" applyBorder="1" applyAlignment="1">
      <alignment/>
    </xf>
    <xf numFmtId="0" fontId="22" fillId="0" borderId="0" xfId="0" applyFont="1" applyBorder="1" applyAlignment="1">
      <alignment/>
    </xf>
    <xf numFmtId="0" fontId="0" fillId="0" borderId="13" xfId="0" applyFont="1" applyFill="1" applyBorder="1" applyAlignment="1">
      <alignment/>
    </xf>
    <xf numFmtId="176" fontId="0" fillId="0" borderId="20" xfId="0" applyNumberFormat="1" applyBorder="1" applyAlignment="1">
      <alignment/>
    </xf>
    <xf numFmtId="0" fontId="0" fillId="0" borderId="15" xfId="0" applyFont="1" applyFill="1" applyBorder="1" applyAlignment="1">
      <alignment/>
    </xf>
    <xf numFmtId="176" fontId="0" fillId="0" borderId="0" xfId="0" applyNumberFormat="1" applyFont="1" applyBorder="1" applyAlignment="1">
      <alignment/>
    </xf>
    <xf numFmtId="0" fontId="25" fillId="0" borderId="0" xfId="0" applyFont="1" applyFill="1" applyBorder="1" applyAlignment="1">
      <alignment/>
    </xf>
    <xf numFmtId="0" fontId="25" fillId="20" borderId="27" xfId="0" applyNumberFormat="1" applyFont="1" applyFill="1" applyBorder="1" applyAlignment="1" applyProtection="1">
      <alignment vertical="top"/>
      <protection locked="0"/>
    </xf>
    <xf numFmtId="0" fontId="23" fillId="0" borderId="13" xfId="0" applyFont="1" applyBorder="1" applyAlignment="1" applyProtection="1" quotePrefix="1">
      <alignment/>
      <protection/>
    </xf>
    <xf numFmtId="0" fontId="15"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19" fillId="0" borderId="0" xfId="0" applyFont="1" applyAlignment="1">
      <alignment horizontal="center"/>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15" fillId="0" borderId="13" xfId="0" applyFont="1" applyFill="1" applyBorder="1" applyAlignment="1">
      <alignment/>
    </xf>
    <xf numFmtId="0" fontId="15" fillId="0" borderId="0" xfId="0" applyFont="1" applyFill="1" applyBorder="1" applyAlignment="1">
      <alignment/>
    </xf>
    <xf numFmtId="0" fontId="15" fillId="0" borderId="13" xfId="0" applyFont="1" applyBorder="1" applyAlignment="1" applyProtection="1">
      <alignment/>
      <protection locked="0"/>
    </xf>
    <xf numFmtId="0" fontId="15" fillId="0" borderId="0" xfId="0" applyFont="1" applyBorder="1" applyAlignment="1" applyProtection="1">
      <alignment/>
      <protection locked="0"/>
    </xf>
    <xf numFmtId="0" fontId="21" fillId="0" borderId="13" xfId="0" applyFont="1" applyBorder="1" applyAlignment="1" applyProtection="1">
      <alignment/>
      <protection locked="0"/>
    </xf>
    <xf numFmtId="0" fontId="21" fillId="0" borderId="0" xfId="0" applyFont="1" applyBorder="1" applyAlignment="1" applyProtection="1">
      <alignment/>
      <protection locked="0"/>
    </xf>
    <xf numFmtId="0" fontId="26" fillId="0" borderId="13" xfId="0" applyFont="1" applyFill="1" applyBorder="1" applyAlignment="1" quotePrefix="1">
      <alignment/>
    </xf>
    <xf numFmtId="0" fontId="26" fillId="0" borderId="0" xfId="0" applyFont="1" applyFill="1" applyBorder="1" applyAlignment="1">
      <alignment/>
    </xf>
    <xf numFmtId="0" fontId="22" fillId="0" borderId="13" xfId="0" applyFont="1" applyBorder="1" applyAlignment="1" applyProtection="1">
      <alignment/>
      <protection locked="0"/>
    </xf>
    <xf numFmtId="0" fontId="22" fillId="0" borderId="0" xfId="0" applyFont="1" applyBorder="1" applyAlignment="1" applyProtection="1">
      <alignment/>
      <protection locked="0"/>
    </xf>
    <xf numFmtId="0" fontId="15" fillId="0" borderId="10" xfId="0" applyFont="1" applyFill="1" applyBorder="1" applyAlignment="1">
      <alignment/>
    </xf>
    <xf numFmtId="0" fontId="15" fillId="0" borderId="11" xfId="0" applyFont="1" applyFill="1" applyBorder="1" applyAlignment="1">
      <alignment/>
    </xf>
    <xf numFmtId="176" fontId="15" fillId="0" borderId="11" xfId="0" applyNumberFormat="1" applyFont="1" applyFill="1" applyBorder="1" applyAlignment="1">
      <alignment/>
    </xf>
    <xf numFmtId="0" fontId="15" fillId="0" borderId="12" xfId="0" applyFont="1" applyFill="1" applyBorder="1" applyAlignment="1">
      <alignment/>
    </xf>
    <xf numFmtId="0" fontId="24" fillId="0" borderId="13" xfId="0" applyFont="1" applyBorder="1" applyAlignment="1" quotePrefix="1">
      <alignment/>
    </xf>
    <xf numFmtId="0" fontId="24" fillId="0" borderId="0" xfId="0" applyFont="1" applyBorder="1" applyAlignment="1">
      <alignment/>
    </xf>
    <xf numFmtId="0" fontId="15" fillId="0" borderId="13" xfId="0" applyFont="1" applyBorder="1" applyAlignment="1">
      <alignment/>
    </xf>
    <xf numFmtId="0" fontId="15" fillId="0" borderId="0" xfId="0" applyFont="1" applyBorder="1" applyAlignment="1">
      <alignment/>
    </xf>
    <xf numFmtId="177" fontId="15" fillId="0" borderId="0" xfId="0" applyNumberFormat="1" applyFont="1" applyBorder="1" applyAlignment="1">
      <alignment/>
    </xf>
    <xf numFmtId="0" fontId="25" fillId="0" borderId="13" xfId="0" applyFont="1" applyFill="1" applyBorder="1" applyAlignment="1">
      <alignment vertical="top"/>
    </xf>
    <xf numFmtId="0" fontId="25" fillId="0" borderId="0" xfId="0" applyFont="1" applyFill="1" applyBorder="1" applyAlignment="1">
      <alignment vertical="top"/>
    </xf>
    <xf numFmtId="0" fontId="15" fillId="0" borderId="15" xfId="0" applyFont="1" applyBorder="1" applyAlignment="1">
      <alignment/>
    </xf>
    <xf numFmtId="0" fontId="15" fillId="0" borderId="16" xfId="0" applyFont="1" applyBorder="1" applyAlignment="1">
      <alignment/>
    </xf>
    <xf numFmtId="0" fontId="27" fillId="20" borderId="25" xfId="0" applyNumberFormat="1" applyFont="1" applyFill="1" applyBorder="1" applyAlignment="1" applyProtection="1">
      <alignment horizontal="justify" vertical="top" wrapText="1"/>
      <protection locked="0"/>
    </xf>
    <xf numFmtId="0" fontId="25" fillId="20" borderId="26" xfId="0" applyNumberFormat="1" applyFont="1" applyFill="1" applyBorder="1" applyAlignment="1" applyProtection="1">
      <alignment horizontal="justify" vertical="top" wrapText="1"/>
      <protection locked="0"/>
    </xf>
    <xf numFmtId="0" fontId="15" fillId="0" borderId="13" xfId="0" applyFont="1" applyFill="1" applyBorder="1" applyAlignment="1" applyProtection="1" quotePrefix="1">
      <alignment vertical="top" wrapText="1"/>
      <protection locked="0"/>
    </xf>
    <xf numFmtId="0" fontId="15" fillId="0" borderId="0"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0" fontId="0" fillId="0" borderId="13" xfId="0" applyFill="1" applyBorder="1" applyAlignment="1" quotePrefix="1">
      <alignment horizontal="left"/>
    </xf>
    <xf numFmtId="0" fontId="0" fillId="0" borderId="0" xfId="0" applyFill="1" applyBorder="1" applyAlignment="1">
      <alignment horizontal="left"/>
    </xf>
    <xf numFmtId="0" fontId="0" fillId="0" borderId="13" xfId="0" applyFont="1" applyFill="1" applyBorder="1" applyAlignment="1" quotePrefix="1">
      <alignment/>
    </xf>
    <xf numFmtId="0" fontId="0" fillId="0" borderId="0" xfId="0" applyFont="1" applyFill="1" applyBorder="1" applyAlignment="1">
      <alignment/>
    </xf>
    <xf numFmtId="0" fontId="0" fillId="0" borderId="0" xfId="0" applyFont="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1"/>
  <sheetViews>
    <sheetView tabSelected="1" view="pageLayout" workbookViewId="0" topLeftCell="A16">
      <selection activeCell="A23" sqref="A23"/>
    </sheetView>
  </sheetViews>
  <sheetFormatPr defaultColWidth="11.421875" defaultRowHeight="15"/>
  <cols>
    <col min="1" max="5" width="11.421875" style="0" customWidth="1"/>
    <col min="6" max="7" width="9.8515625" style="0" customWidth="1"/>
    <col min="8" max="8" width="1.28515625" style="0" customWidth="1"/>
  </cols>
  <sheetData>
    <row r="1" spans="1:8" ht="14.25">
      <c r="A1" s="62"/>
      <c r="B1" s="62"/>
      <c r="C1" s="62"/>
      <c r="D1" s="62"/>
      <c r="E1" s="62"/>
      <c r="F1" s="62"/>
      <c r="G1" s="62"/>
      <c r="H1" s="62"/>
    </row>
    <row r="2" spans="1:7" ht="14.25">
      <c r="A2" s="1" t="s">
        <v>42</v>
      </c>
      <c r="B2" s="1"/>
      <c r="C2" s="1"/>
      <c r="D2" s="1"/>
      <c r="E2" s="1"/>
      <c r="F2" s="1"/>
      <c r="G2" s="1"/>
    </row>
    <row r="3" spans="1:7" ht="14.25">
      <c r="A3" s="1" t="s">
        <v>43</v>
      </c>
      <c r="B3" s="1"/>
      <c r="C3" s="1"/>
      <c r="D3" s="1"/>
      <c r="E3" s="1"/>
      <c r="F3" s="1"/>
      <c r="G3" s="1"/>
    </row>
    <row r="4" spans="1:7" ht="14.25">
      <c r="A4" s="1" t="s">
        <v>44</v>
      </c>
      <c r="B4" s="1"/>
      <c r="C4" s="1"/>
      <c r="D4" s="1"/>
      <c r="E4" s="1"/>
      <c r="F4" s="1"/>
      <c r="G4" s="1"/>
    </row>
    <row r="5" spans="1:7" ht="14.25">
      <c r="A5" s="99" t="s">
        <v>46</v>
      </c>
      <c r="B5" s="1"/>
      <c r="C5" s="1"/>
      <c r="D5" s="1"/>
      <c r="E5" s="1"/>
      <c r="F5" s="1"/>
      <c r="G5" s="1"/>
    </row>
    <row r="6" spans="1:7" ht="15.75" customHeight="1">
      <c r="A6" s="1" t="s">
        <v>45</v>
      </c>
      <c r="B6" s="1"/>
      <c r="C6" s="1"/>
      <c r="D6" s="1"/>
      <c r="E6" s="1"/>
      <c r="F6" s="1"/>
      <c r="G6" s="1"/>
    </row>
    <row r="7" spans="1:7" ht="25.5">
      <c r="A7" s="1"/>
      <c r="B7" s="1"/>
      <c r="C7" s="2" t="s">
        <v>0</v>
      </c>
      <c r="D7" s="3"/>
      <c r="E7" s="3"/>
      <c r="F7" s="1"/>
      <c r="G7" s="1"/>
    </row>
    <row r="8" spans="1:7" ht="14.25">
      <c r="A8" s="1"/>
      <c r="B8" s="1"/>
      <c r="C8" s="3" t="s">
        <v>1</v>
      </c>
      <c r="D8" s="3"/>
      <c r="E8" s="3"/>
      <c r="F8" s="1"/>
      <c r="G8" s="1"/>
    </row>
    <row r="9" spans="1:7" ht="14.25">
      <c r="A9" s="1"/>
      <c r="B9" s="1"/>
      <c r="C9" s="1"/>
      <c r="D9" s="1"/>
      <c r="E9" s="4"/>
      <c r="F9" s="1"/>
      <c r="G9" s="1"/>
    </row>
    <row r="10" spans="1:8" ht="14.25">
      <c r="A10" s="5" t="s">
        <v>2</v>
      </c>
      <c r="B10" s="6"/>
      <c r="C10" s="6"/>
      <c r="D10" s="6"/>
      <c r="E10" s="7"/>
      <c r="F10" s="6"/>
      <c r="G10" s="6"/>
      <c r="H10" s="8"/>
    </row>
    <row r="11" spans="1:8" ht="14.25">
      <c r="A11" s="9" t="s">
        <v>3</v>
      </c>
      <c r="B11" s="4"/>
      <c r="C11" s="4"/>
      <c r="D11" s="10"/>
      <c r="E11" s="1"/>
      <c r="F11" s="4"/>
      <c r="G11" s="4"/>
      <c r="H11" s="11"/>
    </row>
    <row r="12" spans="1:8" ht="14.25">
      <c r="A12" s="9" t="s">
        <v>4</v>
      </c>
      <c r="B12" s="4"/>
      <c r="C12" s="4"/>
      <c r="D12" s="4"/>
      <c r="E12" s="1"/>
      <c r="F12" s="4"/>
      <c r="G12" s="4"/>
      <c r="H12" s="11"/>
    </row>
    <row r="13" spans="1:8" ht="14.25">
      <c r="A13" s="9" t="s">
        <v>5</v>
      </c>
      <c r="B13" s="4"/>
      <c r="C13" s="4"/>
      <c r="D13" s="4"/>
      <c r="E13" s="12"/>
      <c r="F13" s="4"/>
      <c r="G13" s="4"/>
      <c r="H13" s="11"/>
    </row>
    <row r="14" spans="1:8" ht="14.25">
      <c r="A14" s="13" t="s">
        <v>6</v>
      </c>
      <c r="B14" s="14"/>
      <c r="C14" s="14"/>
      <c r="D14" s="14"/>
      <c r="E14" s="14"/>
      <c r="F14" s="14"/>
      <c r="G14" s="14"/>
      <c r="H14" s="15"/>
    </row>
    <row r="15" spans="1:8" ht="14.25">
      <c r="A15" s="16"/>
      <c r="B15" s="16"/>
      <c r="C15" s="16"/>
      <c r="D15" s="16"/>
      <c r="E15" s="16"/>
      <c r="F15" s="16"/>
      <c r="G15" s="16"/>
      <c r="H15" s="17"/>
    </row>
    <row r="16" spans="1:8" ht="14.25">
      <c r="A16" s="60" t="s">
        <v>7</v>
      </c>
      <c r="B16" s="18"/>
      <c r="C16" s="18"/>
      <c r="D16" s="18"/>
      <c r="E16" s="18"/>
      <c r="F16" s="18"/>
      <c r="G16" s="18"/>
      <c r="H16" s="8"/>
    </row>
    <row r="17" spans="1:8" ht="14.25" customHeight="1">
      <c r="A17" s="90" t="s">
        <v>38</v>
      </c>
      <c r="B17" s="91"/>
      <c r="C17" s="91"/>
      <c r="D17" s="91"/>
      <c r="E17" s="91"/>
      <c r="F17" s="12"/>
      <c r="G17" s="19"/>
      <c r="H17" s="11"/>
    </row>
    <row r="18" spans="1:8" ht="14.25">
      <c r="A18" s="92"/>
      <c r="B18" s="91"/>
      <c r="C18" s="91"/>
      <c r="D18" s="91"/>
      <c r="E18" s="91"/>
      <c r="F18" s="12"/>
      <c r="G18" s="19"/>
      <c r="H18" s="11"/>
    </row>
    <row r="19" spans="1:8" ht="14.25">
      <c r="A19" s="61" t="s">
        <v>39</v>
      </c>
      <c r="B19" s="12"/>
      <c r="C19" s="12"/>
      <c r="D19" s="12"/>
      <c r="E19" s="12"/>
      <c r="F19" s="12"/>
      <c r="G19" s="19">
        <v>650</v>
      </c>
      <c r="H19" s="11"/>
    </row>
    <row r="20" spans="1:8" ht="14.25">
      <c r="A20" s="61" t="s">
        <v>40</v>
      </c>
      <c r="B20" s="12"/>
      <c r="C20" s="12"/>
      <c r="D20" s="12"/>
      <c r="E20" s="12"/>
      <c r="F20" s="12"/>
      <c r="G20" s="19">
        <v>450</v>
      </c>
      <c r="H20" s="11"/>
    </row>
    <row r="21" spans="1:8" ht="14.25">
      <c r="A21" s="61" t="s">
        <v>41</v>
      </c>
      <c r="B21" s="12"/>
      <c r="C21" s="12"/>
      <c r="D21" s="12"/>
      <c r="E21" s="12"/>
      <c r="F21" s="12"/>
      <c r="G21" s="19">
        <v>150</v>
      </c>
      <c r="H21" s="11"/>
    </row>
    <row r="22" spans="1:8" ht="14.25">
      <c r="A22" s="20"/>
      <c r="B22" s="12"/>
      <c r="C22" s="12"/>
      <c r="D22" s="12"/>
      <c r="E22" s="12"/>
      <c r="F22" s="12"/>
      <c r="G22" s="19"/>
      <c r="H22" s="11"/>
    </row>
    <row r="23" spans="1:8" ht="14.25">
      <c r="A23" s="20"/>
      <c r="B23" s="12"/>
      <c r="C23" s="12"/>
      <c r="D23" s="12"/>
      <c r="E23" s="12"/>
      <c r="F23" s="12"/>
      <c r="G23" s="19"/>
      <c r="H23" s="11"/>
    </row>
    <row r="24" spans="1:8" ht="14.25">
      <c r="A24" s="63" t="s">
        <v>8</v>
      </c>
      <c r="B24" s="64"/>
      <c r="C24" s="64"/>
      <c r="D24" s="64"/>
      <c r="E24" s="64"/>
      <c r="F24" s="12"/>
      <c r="G24" s="19"/>
      <c r="H24" s="11"/>
    </row>
    <row r="25" spans="1:8" ht="14.25">
      <c r="A25" s="93" t="s">
        <v>9</v>
      </c>
      <c r="B25" s="94"/>
      <c r="C25" s="94"/>
      <c r="D25" s="94"/>
      <c r="E25" s="94"/>
      <c r="F25" s="12"/>
      <c r="G25" s="19"/>
      <c r="H25" s="11"/>
    </row>
    <row r="26" spans="1:8" ht="14.25">
      <c r="A26" s="93"/>
      <c r="B26" s="94"/>
      <c r="C26" s="94"/>
      <c r="D26" s="94"/>
      <c r="E26" s="94"/>
      <c r="F26" s="12"/>
      <c r="G26" s="21"/>
      <c r="H26" s="11"/>
    </row>
    <row r="27" spans="1:8" ht="14.25">
      <c r="A27" s="65" t="s">
        <v>10</v>
      </c>
      <c r="B27" s="66"/>
      <c r="C27" s="66"/>
      <c r="D27" s="66"/>
      <c r="E27" s="66"/>
      <c r="F27" s="22"/>
      <c r="G27" s="23">
        <f>SUM(G17:G26)</f>
        <v>1250</v>
      </c>
      <c r="H27" s="11"/>
    </row>
    <row r="28" spans="1:8" ht="14.25">
      <c r="A28" s="24"/>
      <c r="B28" s="17"/>
      <c r="C28" s="17"/>
      <c r="D28" s="17"/>
      <c r="E28" s="17"/>
      <c r="F28" s="17"/>
      <c r="G28" s="25"/>
      <c r="H28" s="11"/>
    </row>
    <row r="29" spans="1:8" ht="14.25">
      <c r="A29" s="67" t="s">
        <v>11</v>
      </c>
      <c r="B29" s="68"/>
      <c r="C29" s="68"/>
      <c r="D29" s="68"/>
      <c r="E29" s="68"/>
      <c r="F29" s="4"/>
      <c r="G29" s="26"/>
      <c r="H29" s="11"/>
    </row>
    <row r="30" spans="1:8" ht="14.25">
      <c r="A30" s="69" t="s">
        <v>12</v>
      </c>
      <c r="B30" s="70"/>
      <c r="C30" s="70"/>
      <c r="D30" s="70"/>
      <c r="E30" s="70"/>
      <c r="F30" s="4"/>
      <c r="G30" s="27">
        <v>30</v>
      </c>
      <c r="H30" s="11"/>
    </row>
    <row r="31" spans="1:8" ht="14.25">
      <c r="A31" s="69" t="s">
        <v>13</v>
      </c>
      <c r="B31" s="70"/>
      <c r="C31" s="70"/>
      <c r="D31" s="70"/>
      <c r="E31" s="70"/>
      <c r="F31" s="4"/>
      <c r="G31" s="28">
        <v>80</v>
      </c>
      <c r="H31" s="11"/>
    </row>
    <row r="32" spans="1:8" ht="14.25">
      <c r="A32" s="73" t="s">
        <v>14</v>
      </c>
      <c r="B32" s="74"/>
      <c r="C32" s="74"/>
      <c r="D32" s="74"/>
      <c r="E32" s="74"/>
      <c r="F32" s="29"/>
      <c r="G32" s="30">
        <f>G30+G31</f>
        <v>110</v>
      </c>
      <c r="H32" s="11"/>
    </row>
    <row r="33" spans="1:8" ht="14.25">
      <c r="A33" s="31"/>
      <c r="B33" s="17"/>
      <c r="C33" s="17"/>
      <c r="D33" s="17"/>
      <c r="E33" s="17"/>
      <c r="F33" s="17"/>
      <c r="G33" s="25"/>
      <c r="H33" s="11"/>
    </row>
    <row r="34" spans="1:8" ht="14.25">
      <c r="A34" s="32" t="s">
        <v>15</v>
      </c>
      <c r="B34" s="29"/>
      <c r="C34" s="29"/>
      <c r="D34" s="29"/>
      <c r="E34" s="29"/>
      <c r="F34" s="29"/>
      <c r="G34" s="33">
        <f>G27+G32</f>
        <v>1360</v>
      </c>
      <c r="H34" s="11"/>
    </row>
    <row r="35" spans="1:8" ht="14.25">
      <c r="A35" s="59" t="s">
        <v>16</v>
      </c>
      <c r="B35" s="29"/>
      <c r="C35" s="29"/>
      <c r="D35" s="29"/>
      <c r="E35" s="29"/>
      <c r="F35" s="29"/>
      <c r="G35" s="34">
        <f>G27*10%</f>
        <v>125</v>
      </c>
      <c r="H35" s="11"/>
    </row>
    <row r="36" spans="1:8" ht="14.25">
      <c r="A36" s="59" t="s">
        <v>17</v>
      </c>
      <c r="B36" s="29"/>
      <c r="C36" s="29"/>
      <c r="D36" s="29"/>
      <c r="E36" s="29"/>
      <c r="F36" s="29"/>
      <c r="G36" s="35">
        <f>G32*20%</f>
        <v>22</v>
      </c>
      <c r="H36" s="11"/>
    </row>
    <row r="37" spans="1:8" ht="14.25">
      <c r="A37" s="24"/>
      <c r="B37" s="17"/>
      <c r="C37" s="17"/>
      <c r="D37" s="17"/>
      <c r="E37" s="17"/>
      <c r="F37" s="17"/>
      <c r="G37" s="26"/>
      <c r="H37" s="11"/>
    </row>
    <row r="38" spans="1:8" ht="14.25">
      <c r="A38" s="36" t="s">
        <v>18</v>
      </c>
      <c r="B38" s="17"/>
      <c r="C38" s="17"/>
      <c r="D38" s="17"/>
      <c r="E38" s="17"/>
      <c r="F38" s="17"/>
      <c r="G38" s="30">
        <f>G34+G35+G36</f>
        <v>1507</v>
      </c>
      <c r="H38" s="11"/>
    </row>
    <row r="39" spans="1:8" ht="6" customHeight="1">
      <c r="A39" s="37"/>
      <c r="B39" s="38"/>
      <c r="C39" s="38"/>
      <c r="D39" s="38"/>
      <c r="E39" s="38"/>
      <c r="F39" s="38"/>
      <c r="G39" s="39"/>
      <c r="H39" s="15"/>
    </row>
    <row r="40" spans="7:8" ht="14.25">
      <c r="G40" s="40"/>
      <c r="H40" s="17"/>
    </row>
    <row r="41" spans="1:8" ht="14.25">
      <c r="A41" s="75" t="s">
        <v>19</v>
      </c>
      <c r="B41" s="76"/>
      <c r="C41" s="76"/>
      <c r="D41" s="76"/>
      <c r="E41" s="76"/>
      <c r="F41" s="76"/>
      <c r="G41" s="77"/>
      <c r="H41" s="78"/>
    </row>
    <row r="42" spans="1:8" ht="14.25">
      <c r="A42" s="36" t="s">
        <v>20</v>
      </c>
      <c r="B42" s="17"/>
      <c r="C42" s="17"/>
      <c r="D42" s="17"/>
      <c r="E42" s="17"/>
      <c r="F42" s="41"/>
      <c r="G42" s="42">
        <f>IF(ROUND((G27)*0.0105,0),ROUND((G27)*0.0105,0),1)</f>
        <v>13</v>
      </c>
      <c r="H42" s="11"/>
    </row>
    <row r="43" spans="1:8" ht="14.25">
      <c r="A43" s="36" t="s">
        <v>21</v>
      </c>
      <c r="B43" s="17"/>
      <c r="C43" s="17"/>
      <c r="D43" s="17"/>
      <c r="E43" s="17"/>
      <c r="F43" s="41"/>
      <c r="G43" s="41"/>
      <c r="H43" s="11"/>
    </row>
    <row r="44" spans="1:8" ht="14.25">
      <c r="A44" s="79" t="s">
        <v>22</v>
      </c>
      <c r="B44" s="80"/>
      <c r="C44" s="80"/>
      <c r="D44" s="80"/>
      <c r="E44" s="80"/>
      <c r="F44" s="43">
        <f>IF(ROUND((G27*0.9825)*0.051,0),ROUND((G27*0.9825)*0.051,0),1)</f>
        <v>63</v>
      </c>
      <c r="G44" s="41"/>
      <c r="H44" s="11"/>
    </row>
    <row r="45" spans="1:8" ht="14.25">
      <c r="A45" s="79" t="s">
        <v>23</v>
      </c>
      <c r="B45" s="80"/>
      <c r="C45" s="80"/>
      <c r="D45" s="80"/>
      <c r="E45" s="80"/>
      <c r="F45" s="43">
        <f>IF(ROUND((G27*0.9825)*0.024,0),ROUND((G27*0.9825)*0.024,0),1)</f>
        <v>29</v>
      </c>
      <c r="G45" s="41"/>
      <c r="H45" s="11"/>
    </row>
    <row r="46" spans="1:8" ht="14.25">
      <c r="A46" s="36" t="s">
        <v>24</v>
      </c>
      <c r="B46" s="17"/>
      <c r="C46" s="17"/>
      <c r="D46" s="17"/>
      <c r="E46" s="17"/>
      <c r="F46" s="41"/>
      <c r="G46" s="42">
        <f>F44+F45</f>
        <v>92</v>
      </c>
      <c r="H46" s="11"/>
    </row>
    <row r="47" spans="1:8" ht="14.25">
      <c r="A47" s="81" t="s">
        <v>25</v>
      </c>
      <c r="B47" s="82"/>
      <c r="C47" s="82"/>
      <c r="D47" s="82"/>
      <c r="E47" s="82"/>
      <c r="F47" s="83"/>
      <c r="G47" s="42">
        <f>IF(ROUND((G27*0.9825)*0.005,0),ROUND((G27*0.9825)*0.005,0),1)</f>
        <v>6</v>
      </c>
      <c r="H47" s="11"/>
    </row>
    <row r="48" spans="1:8" ht="14.25">
      <c r="A48" s="81" t="s">
        <v>26</v>
      </c>
      <c r="B48" s="82"/>
      <c r="C48" s="82"/>
      <c r="D48" s="82"/>
      <c r="E48" s="82"/>
      <c r="F48" s="83"/>
      <c r="G48" s="42">
        <f>IF(ROUND((G27)*0.0035,0),ROUND((G27)*0.0035,0),1)</f>
        <v>4</v>
      </c>
      <c r="H48" s="11"/>
    </row>
    <row r="49" spans="1:8" ht="14.25">
      <c r="A49" s="46"/>
      <c r="B49" s="17"/>
      <c r="C49" s="17"/>
      <c r="D49" s="17"/>
      <c r="E49" s="17"/>
      <c r="F49" s="17"/>
      <c r="G49" s="47"/>
      <c r="H49" s="11"/>
    </row>
    <row r="50" spans="1:8" ht="14.25">
      <c r="A50" s="48" t="s">
        <v>27</v>
      </c>
      <c r="B50" s="49"/>
      <c r="C50" s="49"/>
      <c r="D50" s="49"/>
      <c r="E50" s="49"/>
      <c r="F50" s="49"/>
      <c r="G50" s="50">
        <f>G42+G46+G47+G48</f>
        <v>115</v>
      </c>
      <c r="H50" s="51"/>
    </row>
    <row r="51" spans="1:8" ht="14.25">
      <c r="A51" s="52"/>
      <c r="B51" s="17"/>
      <c r="C51" s="17"/>
      <c r="D51" s="17"/>
      <c r="E51" s="17"/>
      <c r="F51" s="17"/>
      <c r="G51" s="45"/>
      <c r="H51" s="17"/>
    </row>
    <row r="52" spans="1:8" ht="14.25">
      <c r="A52" s="52"/>
      <c r="B52" s="17"/>
      <c r="C52" s="17"/>
      <c r="D52" s="17"/>
      <c r="E52" s="17"/>
      <c r="F52" s="17"/>
      <c r="G52" s="45"/>
      <c r="H52" s="17"/>
    </row>
    <row r="53" spans="1:8" ht="14.25">
      <c r="A53" s="52"/>
      <c r="B53" s="17"/>
      <c r="C53" s="17"/>
      <c r="D53" s="17"/>
      <c r="E53" s="17"/>
      <c r="F53" s="17"/>
      <c r="G53" s="45"/>
      <c r="H53" s="17"/>
    </row>
    <row r="54" spans="1:8" ht="14.25">
      <c r="A54" s="17"/>
      <c r="B54" s="17"/>
      <c r="C54" s="17"/>
      <c r="D54" s="17"/>
      <c r="E54" s="17"/>
      <c r="F54" s="17"/>
      <c r="G54" s="25"/>
      <c r="H54" s="17"/>
    </row>
    <row r="55" spans="1:8" ht="14.25">
      <c r="A55" s="75" t="s">
        <v>28</v>
      </c>
      <c r="B55" s="76"/>
      <c r="C55" s="76"/>
      <c r="D55" s="76"/>
      <c r="E55" s="76"/>
      <c r="F55" s="76"/>
      <c r="G55" s="77"/>
      <c r="H55" s="78"/>
    </row>
    <row r="56" spans="1:8" ht="14.25">
      <c r="A56" s="53" t="s">
        <v>29</v>
      </c>
      <c r="B56" s="17"/>
      <c r="C56" s="17"/>
      <c r="D56" s="17"/>
      <c r="E56" s="17"/>
      <c r="F56" s="17"/>
      <c r="G56" s="54">
        <f>G38-G50</f>
        <v>1392</v>
      </c>
      <c r="H56" s="11"/>
    </row>
    <row r="57" spans="1:8" ht="6" customHeight="1">
      <c r="A57" s="55"/>
      <c r="B57" s="38"/>
      <c r="C57" s="38"/>
      <c r="D57" s="38"/>
      <c r="E57" s="38"/>
      <c r="F57" s="38"/>
      <c r="G57" s="39"/>
      <c r="H57" s="15"/>
    </row>
    <row r="58" spans="1:8" ht="14.25">
      <c r="A58" s="22"/>
      <c r="B58" s="17"/>
      <c r="C58" s="17"/>
      <c r="D58" s="17"/>
      <c r="E58" s="17"/>
      <c r="F58" s="17"/>
      <c r="G58" s="25"/>
      <c r="H58" s="17"/>
    </row>
    <row r="59" spans="1:8" ht="14.25">
      <c r="A59" s="75" t="s">
        <v>30</v>
      </c>
      <c r="B59" s="76"/>
      <c r="C59" s="76"/>
      <c r="D59" s="76"/>
      <c r="E59" s="76"/>
      <c r="F59" s="76"/>
      <c r="G59" s="77"/>
      <c r="H59" s="78"/>
    </row>
    <row r="60" spans="1:8" ht="14.25">
      <c r="A60" s="95" t="s">
        <v>31</v>
      </c>
      <c r="B60" s="96"/>
      <c r="C60" s="96"/>
      <c r="D60" s="96"/>
      <c r="E60" s="96"/>
      <c r="F60" s="96"/>
      <c r="G60" s="25">
        <f>G50</f>
        <v>115</v>
      </c>
      <c r="H60" s="11"/>
    </row>
    <row r="61" spans="1:8" ht="14.25">
      <c r="A61" s="97" t="s">
        <v>32</v>
      </c>
      <c r="B61" s="98"/>
      <c r="C61" s="98"/>
      <c r="D61" s="98"/>
      <c r="E61" s="98"/>
      <c r="F61" s="98"/>
      <c r="G61" s="25">
        <f>ROUND(G27*1%,0)</f>
        <v>13</v>
      </c>
      <c r="H61" s="11"/>
    </row>
    <row r="62" spans="1:8" ht="14.25">
      <c r="A62" s="84" t="s">
        <v>33</v>
      </c>
      <c r="B62" s="85"/>
      <c r="C62" s="85"/>
      <c r="D62" s="85"/>
      <c r="E62" s="85"/>
      <c r="F62" s="85"/>
      <c r="G62" s="25"/>
      <c r="H62" s="11"/>
    </row>
    <row r="63" spans="1:8" ht="14.25">
      <c r="A63" s="71" t="s">
        <v>34</v>
      </c>
      <c r="B63" s="72"/>
      <c r="C63" s="72"/>
      <c r="D63" s="72"/>
      <c r="E63" s="72"/>
      <c r="F63" s="72"/>
      <c r="G63" s="56">
        <f>IF(ROUND(G27*0.001,0),ROUND(G27*0.001,0),1)</f>
        <v>1</v>
      </c>
      <c r="H63" s="11"/>
    </row>
    <row r="64" spans="1:8" ht="14.25">
      <c r="A64" s="84" t="s">
        <v>35</v>
      </c>
      <c r="B64" s="85"/>
      <c r="C64" s="85"/>
      <c r="D64" s="85"/>
      <c r="E64" s="85"/>
      <c r="F64" s="85"/>
      <c r="G64" s="25"/>
      <c r="H64" s="11"/>
    </row>
    <row r="65" spans="1:8" ht="14.25">
      <c r="A65" s="86" t="s">
        <v>36</v>
      </c>
      <c r="B65" s="87"/>
      <c r="C65" s="87"/>
      <c r="D65" s="87"/>
      <c r="E65" s="87"/>
      <c r="F65" s="87"/>
      <c r="G65" s="39">
        <f>G60+G61+G63</f>
        <v>129</v>
      </c>
      <c r="H65" s="15"/>
    </row>
    <row r="66" spans="1:7" ht="14.25">
      <c r="A66" s="44"/>
      <c r="B66" s="44"/>
      <c r="C66" s="44"/>
      <c r="D66" s="44"/>
      <c r="E66" s="44"/>
      <c r="F66" s="44"/>
      <c r="G66" s="25"/>
    </row>
    <row r="67" spans="1:7" ht="14.25">
      <c r="A67" s="44"/>
      <c r="B67" s="44"/>
      <c r="C67" s="44"/>
      <c r="D67" s="44"/>
      <c r="E67" s="44"/>
      <c r="F67" s="44"/>
      <c r="G67" s="25"/>
    </row>
    <row r="68" spans="1:7" ht="14.25">
      <c r="A68" s="44"/>
      <c r="B68" s="44"/>
      <c r="C68" s="44"/>
      <c r="D68" s="44"/>
      <c r="E68" s="44"/>
      <c r="F68" s="44"/>
      <c r="G68" s="25"/>
    </row>
    <row r="69" spans="1:7" ht="14.25">
      <c r="A69" s="44"/>
      <c r="B69" s="44"/>
      <c r="C69" s="44"/>
      <c r="D69" s="44"/>
      <c r="E69" s="44"/>
      <c r="F69" s="44"/>
      <c r="G69" s="25"/>
    </row>
    <row r="70" spans="1:7" ht="14.25">
      <c r="A70" s="57"/>
      <c r="B70" s="17"/>
      <c r="C70" s="17"/>
      <c r="D70" s="17"/>
      <c r="E70" s="17"/>
      <c r="F70" s="17"/>
      <c r="G70" s="25"/>
    </row>
    <row r="71" spans="1:8" ht="198" customHeight="1">
      <c r="A71" s="88" t="s">
        <v>37</v>
      </c>
      <c r="B71" s="89"/>
      <c r="C71" s="89"/>
      <c r="D71" s="89"/>
      <c r="E71" s="89"/>
      <c r="F71" s="89"/>
      <c r="G71" s="89"/>
      <c r="H71" s="58"/>
    </row>
  </sheetData>
  <sheetProtection/>
  <mergeCells count="23">
    <mergeCell ref="A64:F64"/>
    <mergeCell ref="A65:F65"/>
    <mergeCell ref="A71:G71"/>
    <mergeCell ref="A17:E18"/>
    <mergeCell ref="A25:E26"/>
    <mergeCell ref="A55:H55"/>
    <mergeCell ref="A59:H59"/>
    <mergeCell ref="A60:F60"/>
    <mergeCell ref="A61:F61"/>
    <mergeCell ref="A62:F62"/>
    <mergeCell ref="A63:F63"/>
    <mergeCell ref="A32:E32"/>
    <mergeCell ref="A41:H41"/>
    <mergeCell ref="A44:E44"/>
    <mergeCell ref="A45:E45"/>
    <mergeCell ref="A47:F47"/>
    <mergeCell ref="A48:F48"/>
    <mergeCell ref="A1:H1"/>
    <mergeCell ref="A24:E24"/>
    <mergeCell ref="A27:E27"/>
    <mergeCell ref="A29:E29"/>
    <mergeCell ref="A30:E30"/>
    <mergeCell ref="A31:E31"/>
  </mergeCells>
  <printOptions/>
  <pageMargins left="0.6965277777777777" right="0.6965277777777777" top="0.7513888888888889" bottom="0.7513888888888889" header="0.5118055555555555" footer="0.5118055555555555"/>
  <pageSetup horizontalDpi="300" verticalDpi="300" orientation="portrait" paperSize="9" r:id="rId1"/>
  <headerFooter alignWithMargins="0">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Joëlle_Verbrugge</cp:lastModifiedBy>
  <cp:lastPrinted>2015-05-10T14:58:48Z</cp:lastPrinted>
  <dcterms:created xsi:type="dcterms:W3CDTF">2013-02-27T08:18:06Z</dcterms:created>
  <dcterms:modified xsi:type="dcterms:W3CDTF">2015-05-10T15:05:26Z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